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3096.BrFa\AppData\Local\Microsoft\Windows\INetCache\Content.Outlook\BZRVXDQ1\"/>
    </mc:Choice>
  </mc:AlternateContent>
  <bookViews>
    <workbookView xWindow="120" yWindow="15" windowWidth="20265" windowHeight="807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3" i="1" l="1"/>
  <c r="B21" i="1"/>
  <c r="B17" i="1"/>
  <c r="C13" i="1"/>
  <c r="C12" i="1"/>
  <c r="C34" i="1" l="1"/>
  <c r="C28" i="1"/>
  <c r="E28" i="1" l="1"/>
  <c r="D28" i="1"/>
  <c r="D17" i="1" l="1"/>
  <c r="D21" i="1" s="1"/>
  <c r="D33" i="1" s="1"/>
  <c r="D34" i="1" s="1"/>
  <c r="C17" i="1" l="1"/>
  <c r="E15" i="1"/>
  <c r="E16" i="1"/>
  <c r="F13" i="1"/>
  <c r="F17" i="1" s="1"/>
  <c r="F21" i="1" s="1"/>
  <c r="E13" i="1"/>
  <c r="E17" i="1" l="1"/>
  <c r="C21" i="1"/>
  <c r="E21" i="1" l="1"/>
  <c r="E33" i="1" s="1"/>
  <c r="E34" i="1" s="1"/>
</calcChain>
</file>

<file path=xl/sharedStrings.xml><?xml version="1.0" encoding="utf-8"?>
<sst xmlns="http://schemas.openxmlformats.org/spreadsheetml/2006/main" count="48" uniqueCount="40">
  <si>
    <t>Budget</t>
  </si>
  <si>
    <t>2015/16</t>
  </si>
  <si>
    <t>2014/15</t>
  </si>
  <si>
    <t>2013/14</t>
  </si>
  <si>
    <t>Auflösung Delkedere</t>
  </si>
  <si>
    <t>Mitgliedschaftsbeiträge (CHF 50)</t>
  </si>
  <si>
    <t>Sekretariat</t>
  </si>
  <si>
    <t>Vorstand / Revisionsstelle</t>
  </si>
  <si>
    <t>ERFA-Gruppen</t>
  </si>
  <si>
    <t>4 Steuern, 1 WP</t>
  </si>
  <si>
    <t>5 ordentliche Jahresanlässe</t>
  </si>
  <si>
    <t>Diverse Anlässe</t>
  </si>
  <si>
    <t>Sitzungsgeld CHF 200/ Revision 500</t>
  </si>
  <si>
    <t>Übriger Aufwand</t>
  </si>
  <si>
    <t>Finanzaufwand</t>
  </si>
  <si>
    <t>Ausserordentlicher Erfolg</t>
  </si>
  <si>
    <t>Total Kosten</t>
  </si>
  <si>
    <t>Ø Anlasskosten pro Teiln.  rund CHF 50</t>
  </si>
  <si>
    <t>2015: Auflösung Rückstellungen</t>
  </si>
  <si>
    <t>Bemerkungen</t>
  </si>
  <si>
    <t>Ist</t>
  </si>
  <si>
    <t>2016/17</t>
  </si>
  <si>
    <t>EXPERTsuisse Sektion Zürich</t>
  </si>
  <si>
    <t>1500 Einzelmitglieder; 200 Untern.</t>
  </si>
  <si>
    <t>Gewinn / Verlust</t>
  </si>
  <si>
    <t>Erfolgsrechnung</t>
  </si>
  <si>
    <t>Bilanz</t>
  </si>
  <si>
    <t>Flüssige Mittel</t>
  </si>
  <si>
    <t>Aktive Rechnungsabgrenzungen</t>
  </si>
  <si>
    <t>Total Aktiven</t>
  </si>
  <si>
    <t xml:space="preserve">Vortrag </t>
  </si>
  <si>
    <t>Jahreserfolg</t>
  </si>
  <si>
    <t>Total Passiven</t>
  </si>
  <si>
    <t>Externer Dienstleister</t>
  </si>
  <si>
    <t>2017/18</t>
  </si>
  <si>
    <t>ist</t>
  </si>
  <si>
    <t>Messe Berufsbildung</t>
  </si>
  <si>
    <t>Neudiplomierte</t>
  </si>
  <si>
    <t>Fremdkapital</t>
  </si>
  <si>
    <t>FAB 1.9.2017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</si>
</sst>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9FBA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/>
    <xf numFmtId="3" fontId="0" fillId="3" borderId="0" xfId="0" applyNumberFormat="1" applyFill="1"/>
    <xf numFmtId="3" fontId="0" fillId="3" borderId="1" xfId="0" applyNumberFormat="1" applyFill="1" applyBorder="1"/>
    <xf numFmtId="3" fontId="1" fillId="3" borderId="0" xfId="0" applyNumberFormat="1" applyFont="1" applyFill="1"/>
    <xf numFmtId="0" fontId="1" fillId="0" borderId="0" xfId="0" applyFont="1"/>
    <xf numFmtId="3" fontId="1" fillId="3" borderId="2" xfId="0" applyNumberFormat="1" applyFont="1" applyFill="1" applyBorder="1"/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0" fillId="2" borderId="0" xfId="1" applyNumberFormat="1" applyFont="1" applyFill="1"/>
    <xf numFmtId="41" fontId="0" fillId="2" borderId="0" xfId="1" applyNumberFormat="1" applyFont="1" applyFill="1" applyBorder="1"/>
    <xf numFmtId="41" fontId="0" fillId="2" borderId="1" xfId="1" applyNumberFormat="1" applyFont="1" applyFill="1" applyBorder="1"/>
    <xf numFmtId="164" fontId="1" fillId="2" borderId="4" xfId="1" applyNumberFormat="1" applyFont="1" applyFill="1" applyBorder="1"/>
    <xf numFmtId="164" fontId="1" fillId="2" borderId="0" xfId="0" applyNumberFormat="1" applyFont="1" applyFill="1" applyBorder="1"/>
    <xf numFmtId="0" fontId="1" fillId="0" borderId="0" xfId="0" applyFont="1" applyFill="1"/>
    <xf numFmtId="3" fontId="1" fillId="0" borderId="0" xfId="0" applyNumberFormat="1" applyFont="1" applyFill="1" applyBorder="1"/>
    <xf numFmtId="0" fontId="0" fillId="0" borderId="0" xfId="0" applyFill="1"/>
    <xf numFmtId="3" fontId="1" fillId="4" borderId="3" xfId="0" applyNumberFormat="1" applyFont="1" applyFill="1" applyBorder="1"/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4" borderId="6" xfId="0" applyFill="1" applyBorder="1"/>
    <xf numFmtId="3" fontId="0" fillId="4" borderId="6" xfId="0" applyNumberFormat="1" applyFill="1" applyBorder="1"/>
    <xf numFmtId="3" fontId="0" fillId="4" borderId="7" xfId="0" applyNumberFormat="1" applyFill="1" applyBorder="1"/>
    <xf numFmtId="3" fontId="1" fillId="4" borderId="6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1" fontId="0" fillId="2" borderId="0" xfId="1" applyNumberFormat="1" applyFont="1" applyFill="1"/>
    <xf numFmtId="41" fontId="1" fillId="2" borderId="4" xfId="1" applyNumberFormat="1" applyFont="1" applyFill="1" applyBorder="1"/>
    <xf numFmtId="41" fontId="1" fillId="2" borderId="0" xfId="1" applyNumberFormat="1" applyFont="1" applyFill="1"/>
    <xf numFmtId="3" fontId="1" fillId="4" borderId="9" xfId="0" applyNumberFormat="1" applyFont="1" applyFill="1" applyBorder="1"/>
    <xf numFmtId="0" fontId="2" fillId="5" borderId="10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2" fillId="5" borderId="11" xfId="0" applyFont="1" applyFill="1" applyBorder="1" applyAlignment="1">
      <alignment horizontal="center"/>
    </xf>
    <xf numFmtId="0" fontId="0" fillId="5" borderId="11" xfId="0" applyFill="1" applyBorder="1"/>
    <xf numFmtId="3" fontId="0" fillId="5" borderId="11" xfId="0" applyNumberFormat="1" applyFill="1" applyBorder="1"/>
    <xf numFmtId="3" fontId="0" fillId="5" borderId="17" xfId="0" applyNumberFormat="1" applyFill="1" applyBorder="1"/>
    <xf numFmtId="3" fontId="1" fillId="5" borderId="11" xfId="0" applyNumberFormat="1" applyFont="1" applyFill="1" applyBorder="1"/>
    <xf numFmtId="3" fontId="1" fillId="5" borderId="16" xfId="0" applyNumberFormat="1" applyFont="1" applyFill="1" applyBorder="1"/>
    <xf numFmtId="0" fontId="5" fillId="0" borderId="0" xfId="0" applyFont="1"/>
    <xf numFmtId="0" fontId="6" fillId="6" borderId="8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7" fillId="6" borderId="13" xfId="0" applyFont="1" applyFill="1" applyBorder="1"/>
    <xf numFmtId="3" fontId="7" fillId="6" borderId="13" xfId="0" applyNumberFormat="1" applyFont="1" applyFill="1" applyBorder="1"/>
    <xf numFmtId="3" fontId="7" fillId="6" borderId="14" xfId="0" applyNumberFormat="1" applyFont="1" applyFill="1" applyBorder="1"/>
    <xf numFmtId="3" fontId="8" fillId="6" borderId="13" xfId="0" applyNumberFormat="1" applyFont="1" applyFill="1" applyBorder="1"/>
    <xf numFmtId="3" fontId="8" fillId="6" borderId="15" xfId="0" applyNumberFormat="1" applyFont="1" applyFill="1" applyBorder="1"/>
    <xf numFmtId="3" fontId="8" fillId="0" borderId="0" xfId="0" applyNumberFormat="1" applyFont="1" applyFill="1" applyBorder="1"/>
    <xf numFmtId="0" fontId="6" fillId="6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41" fontId="7" fillId="6" borderId="0" xfId="1" applyNumberFormat="1" applyFont="1" applyFill="1"/>
    <xf numFmtId="41" fontId="8" fillId="6" borderId="4" xfId="1" applyNumberFormat="1" applyFont="1" applyFill="1" applyBorder="1"/>
    <xf numFmtId="41" fontId="7" fillId="6" borderId="0" xfId="1" applyNumberFormat="1" applyFont="1" applyFill="1" applyBorder="1"/>
    <xf numFmtId="41" fontId="7" fillId="6" borderId="1" xfId="1" applyNumberFormat="1" applyFont="1" applyFill="1" applyBorder="1"/>
    <xf numFmtId="41" fontId="8" fillId="6" borderId="0" xfId="1" applyNumberFormat="1" applyFont="1" applyFill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9FBAF"/>
      <color rgb="FFDDDDDD"/>
      <color rgb="FFFDFDD9"/>
      <color rgb="FFCC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abSelected="1" view="pageLayout" zoomScaleNormal="100" workbookViewId="0">
      <selection activeCell="H25" sqref="H25"/>
    </sheetView>
  </sheetViews>
  <sheetFormatPr baseColWidth="10" defaultColWidth="8.6875" defaultRowHeight="13.5" x14ac:dyDescent="0.35"/>
  <cols>
    <col min="1" max="1" width="30.375" customWidth="1"/>
    <col min="2" max="2" width="9.125" customWidth="1"/>
    <col min="3" max="3" width="8.875" bestFit="1" customWidth="1"/>
    <col min="4" max="4" width="8.6875" customWidth="1"/>
    <col min="5" max="5" width="9.1875" customWidth="1"/>
    <col min="6" max="6" width="0" hidden="1" customWidth="1"/>
    <col min="7" max="7" width="2" customWidth="1"/>
    <col min="8" max="8" width="36" customWidth="1"/>
  </cols>
  <sheetData>
    <row r="1" spans="1:8" ht="13.9" x14ac:dyDescent="0.4">
      <c r="A1" s="7" t="s">
        <v>22</v>
      </c>
      <c r="B1" s="7"/>
    </row>
    <row r="2" spans="1:8" ht="10.5" customHeight="1" thickBot="1" x14ac:dyDescent="0.4"/>
    <row r="3" spans="1:8" ht="14.65" thickTop="1" thickBot="1" x14ac:dyDescent="0.45">
      <c r="A3" s="7" t="s">
        <v>25</v>
      </c>
      <c r="B3" s="34" t="s">
        <v>0</v>
      </c>
      <c r="C3" s="44" t="s">
        <v>20</v>
      </c>
      <c r="D3" s="21" t="s">
        <v>20</v>
      </c>
      <c r="E3" s="21" t="s">
        <v>20</v>
      </c>
      <c r="F3" s="2"/>
    </row>
    <row r="4" spans="1:8" ht="13.9" x14ac:dyDescent="0.4">
      <c r="B4" s="37" t="s">
        <v>34</v>
      </c>
      <c r="C4" s="45" t="s">
        <v>21</v>
      </c>
      <c r="D4" s="22" t="s">
        <v>1</v>
      </c>
      <c r="E4" s="22" t="s">
        <v>2</v>
      </c>
      <c r="F4" s="2" t="s">
        <v>3</v>
      </c>
      <c r="H4" s="7" t="s">
        <v>19</v>
      </c>
    </row>
    <row r="5" spans="1:8" x14ac:dyDescent="0.35">
      <c r="B5" s="38"/>
      <c r="C5" s="46"/>
      <c r="D5" s="23"/>
      <c r="E5" s="23"/>
      <c r="F5" s="11">
        <v>2014</v>
      </c>
    </row>
    <row r="6" spans="1:8" x14ac:dyDescent="0.35">
      <c r="B6" s="38"/>
      <c r="C6" s="46"/>
      <c r="D6" s="24"/>
      <c r="E6" s="24"/>
      <c r="F6" s="3"/>
    </row>
    <row r="7" spans="1:8" x14ac:dyDescent="0.35">
      <c r="A7" t="s">
        <v>5</v>
      </c>
      <c r="B7" s="39">
        <v>90000</v>
      </c>
      <c r="C7" s="47">
        <v>88200</v>
      </c>
      <c r="D7" s="25">
        <v>87979.15</v>
      </c>
      <c r="E7" s="25">
        <v>94620</v>
      </c>
      <c r="F7" s="4">
        <v>93470</v>
      </c>
      <c r="H7" t="s">
        <v>23</v>
      </c>
    </row>
    <row r="8" spans="1:8" x14ac:dyDescent="0.35">
      <c r="A8" t="s">
        <v>4</v>
      </c>
      <c r="B8" s="39">
        <v>0</v>
      </c>
      <c r="C8" s="47">
        <v>0</v>
      </c>
      <c r="D8" s="25">
        <v>0</v>
      </c>
      <c r="E8" s="25">
        <v>3000</v>
      </c>
      <c r="F8" s="4">
        <v>0</v>
      </c>
    </row>
    <row r="9" spans="1:8" x14ac:dyDescent="0.35">
      <c r="B9" s="39"/>
      <c r="C9" s="47"/>
      <c r="D9" s="25"/>
      <c r="E9" s="25"/>
      <c r="F9" s="4"/>
    </row>
    <row r="10" spans="1:8" x14ac:dyDescent="0.35">
      <c r="A10" t="s">
        <v>6</v>
      </c>
      <c r="B10" s="39">
        <v>-13000</v>
      </c>
      <c r="C10" s="47">
        <v>-11940</v>
      </c>
      <c r="D10" s="25">
        <v>-11185.84</v>
      </c>
      <c r="E10" s="25">
        <v>-13933.44</v>
      </c>
      <c r="F10" s="4">
        <v>-12021</v>
      </c>
      <c r="H10" t="s">
        <v>33</v>
      </c>
    </row>
    <row r="11" spans="1:8" x14ac:dyDescent="0.35">
      <c r="A11" s="35" t="s">
        <v>7</v>
      </c>
      <c r="B11" s="39">
        <v>-4000</v>
      </c>
      <c r="C11" s="47">
        <v>-4014.5</v>
      </c>
      <c r="D11" s="25">
        <v>-3850.1</v>
      </c>
      <c r="E11" s="25">
        <v>-4027</v>
      </c>
      <c r="F11" s="4">
        <v>-10016</v>
      </c>
      <c r="H11" t="s">
        <v>12</v>
      </c>
    </row>
    <row r="12" spans="1:8" x14ac:dyDescent="0.35">
      <c r="A12" s="35" t="s">
        <v>8</v>
      </c>
      <c r="B12" s="39">
        <v>-9000</v>
      </c>
      <c r="C12" s="47">
        <f>-5212.7-4000</f>
        <v>-9212.7000000000007</v>
      </c>
      <c r="D12" s="25">
        <v>-9231.7999999999993</v>
      </c>
      <c r="E12" s="25">
        <v>-9360.7000000000007</v>
      </c>
      <c r="F12" s="4">
        <v>-6018.18</v>
      </c>
      <c r="H12" t="s">
        <v>9</v>
      </c>
    </row>
    <row r="13" spans="1:8" x14ac:dyDescent="0.35">
      <c r="A13" s="35" t="s">
        <v>10</v>
      </c>
      <c r="B13" s="39">
        <v>-40000</v>
      </c>
      <c r="C13" s="47">
        <f>-8386.9-6799.5-3000-6265-9765.5</f>
        <v>-34216.9</v>
      </c>
      <c r="D13" s="25">
        <v>-39852.480000000003</v>
      </c>
      <c r="E13" s="25">
        <f>-7749.5-5646.05-4983.8-7227.95-10099.75</f>
        <v>-35707.050000000003</v>
      </c>
      <c r="F13" s="4">
        <f>-6813-11543.75-3066-5693.9-8287.2</f>
        <v>-35403.850000000006</v>
      </c>
      <c r="H13" t="s">
        <v>17</v>
      </c>
    </row>
    <row r="14" spans="1:8" x14ac:dyDescent="0.35">
      <c r="A14" s="35" t="s">
        <v>11</v>
      </c>
      <c r="B14" s="39">
        <v>-7000</v>
      </c>
      <c r="C14" s="47">
        <v>-5558.5</v>
      </c>
      <c r="D14" s="25">
        <v>-6196.2</v>
      </c>
      <c r="E14" s="25">
        <v>-9273.4</v>
      </c>
      <c r="F14" s="4">
        <v>-9084.5</v>
      </c>
      <c r="H14" t="s">
        <v>37</v>
      </c>
    </row>
    <row r="15" spans="1:8" x14ac:dyDescent="0.35">
      <c r="A15" s="35" t="s">
        <v>13</v>
      </c>
      <c r="B15" s="39">
        <v>-2000</v>
      </c>
      <c r="C15" s="47">
        <v>-1127.7</v>
      </c>
      <c r="D15" s="25">
        <v>0</v>
      </c>
      <c r="E15" s="25">
        <f>-1103-10</f>
        <v>-1113</v>
      </c>
      <c r="F15" s="4">
        <v>-6746.16</v>
      </c>
      <c r="H15" t="s">
        <v>36</v>
      </c>
    </row>
    <row r="16" spans="1:8" x14ac:dyDescent="0.35">
      <c r="A16" s="35" t="s">
        <v>14</v>
      </c>
      <c r="B16" s="40">
        <v>-200</v>
      </c>
      <c r="C16" s="48">
        <v>-80</v>
      </c>
      <c r="D16" s="26">
        <v>-156</v>
      </c>
      <c r="E16" s="26">
        <f>-164+7.92</f>
        <v>-156.08000000000001</v>
      </c>
      <c r="F16" s="5">
        <v>-211</v>
      </c>
    </row>
    <row r="17" spans="1:8" ht="18" customHeight="1" x14ac:dyDescent="0.4">
      <c r="A17" s="36" t="s">
        <v>16</v>
      </c>
      <c r="B17" s="41">
        <f>SUM(B10:B16)</f>
        <v>-75200</v>
      </c>
      <c r="C17" s="49">
        <f>SUM(C10:C16)</f>
        <v>-66150.3</v>
      </c>
      <c r="D17" s="27">
        <f>SUM(D10:D16)</f>
        <v>-70472.42</v>
      </c>
      <c r="E17" s="27">
        <f>SUM(E10:E16)</f>
        <v>-73570.67</v>
      </c>
      <c r="F17" s="6">
        <f>SUM(F10:F16)</f>
        <v>-79500.69</v>
      </c>
    </row>
    <row r="18" spans="1:8" x14ac:dyDescent="0.35">
      <c r="A18" s="35"/>
      <c r="B18" s="39"/>
      <c r="C18" s="47"/>
      <c r="D18" s="25"/>
      <c r="E18" s="25"/>
      <c r="F18" s="4"/>
    </row>
    <row r="19" spans="1:8" x14ac:dyDescent="0.35">
      <c r="A19" s="35" t="s">
        <v>15</v>
      </c>
      <c r="B19" s="39"/>
      <c r="C19" s="47">
        <v>0</v>
      </c>
      <c r="D19" s="25">
        <v>0</v>
      </c>
      <c r="E19" s="25">
        <v>27892</v>
      </c>
      <c r="F19" s="4">
        <v>0</v>
      </c>
      <c r="H19" t="s">
        <v>18</v>
      </c>
    </row>
    <row r="20" spans="1:8" x14ac:dyDescent="0.35">
      <c r="A20" s="35"/>
      <c r="B20" s="40"/>
      <c r="C20" s="47"/>
      <c r="D20" s="26"/>
      <c r="E20" s="25"/>
      <c r="F20" s="4"/>
    </row>
    <row r="21" spans="1:8" ht="14.25" thickBot="1" x14ac:dyDescent="0.45">
      <c r="A21" s="36" t="s">
        <v>24</v>
      </c>
      <c r="B21" s="42">
        <f>+B19+B17+B7+B8</f>
        <v>14800</v>
      </c>
      <c r="C21" s="50">
        <f>+C19+C17+C8+C7</f>
        <v>22049.699999999997</v>
      </c>
      <c r="D21" s="20">
        <f>D7+D8+D17</f>
        <v>17506.729999999996</v>
      </c>
      <c r="E21" s="33">
        <f>+E19+E17+E8+E7</f>
        <v>51941.33</v>
      </c>
      <c r="F21" s="8">
        <f>+F19+F17+F8+F7</f>
        <v>13969.309999999998</v>
      </c>
    </row>
    <row r="22" spans="1:8" s="19" customFormat="1" ht="8.25" customHeight="1" x14ac:dyDescent="0.4">
      <c r="A22" s="17"/>
      <c r="B22" s="17"/>
      <c r="C22" s="51"/>
      <c r="D22" s="18"/>
      <c r="E22" s="18"/>
      <c r="F22" s="18"/>
    </row>
    <row r="23" spans="1:8" x14ac:dyDescent="0.35">
      <c r="C23" s="52" t="s">
        <v>20</v>
      </c>
      <c r="D23" s="28" t="s">
        <v>20</v>
      </c>
      <c r="E23" s="1" t="s">
        <v>35</v>
      </c>
      <c r="F23" s="2"/>
    </row>
    <row r="24" spans="1:8" ht="13.9" x14ac:dyDescent="0.4">
      <c r="A24" s="7" t="s">
        <v>26</v>
      </c>
      <c r="B24" s="7"/>
      <c r="C24" s="52" t="s">
        <v>21</v>
      </c>
      <c r="D24" s="28" t="s">
        <v>1</v>
      </c>
      <c r="E24" s="1" t="s">
        <v>2</v>
      </c>
      <c r="F24" s="2" t="s">
        <v>3</v>
      </c>
    </row>
    <row r="25" spans="1:8" x14ac:dyDescent="0.35">
      <c r="C25" s="53"/>
      <c r="D25" s="29"/>
      <c r="E25" s="10"/>
      <c r="F25" s="11">
        <v>2014</v>
      </c>
    </row>
    <row r="26" spans="1:8" x14ac:dyDescent="0.35">
      <c r="A26" t="s">
        <v>27</v>
      </c>
      <c r="C26" s="54">
        <v>237269.65</v>
      </c>
      <c r="D26" s="30">
        <v>207153.94</v>
      </c>
      <c r="E26" s="12">
        <v>213794.51</v>
      </c>
    </row>
    <row r="27" spans="1:8" x14ac:dyDescent="0.35">
      <c r="A27" t="s">
        <v>28</v>
      </c>
      <c r="C27" s="54">
        <v>580</v>
      </c>
      <c r="D27" s="30">
        <v>0</v>
      </c>
      <c r="E27" s="12">
        <v>6796</v>
      </c>
    </row>
    <row r="28" spans="1:8" ht="13.9" x14ac:dyDescent="0.4">
      <c r="A28" s="7" t="s">
        <v>29</v>
      </c>
      <c r="B28" s="7"/>
      <c r="C28" s="55">
        <f>SUM(C26:C27)</f>
        <v>237849.65</v>
      </c>
      <c r="D28" s="31">
        <f>SUM(D26:D27)</f>
        <v>207153.94</v>
      </c>
      <c r="E28" s="15">
        <f>SUM(E26:E27)</f>
        <v>220590.51</v>
      </c>
    </row>
    <row r="29" spans="1:8" x14ac:dyDescent="0.35">
      <c r="C29" s="54"/>
      <c r="D29" s="30"/>
      <c r="E29" s="12"/>
    </row>
    <row r="30" spans="1:8" x14ac:dyDescent="0.35">
      <c r="C30" s="54"/>
      <c r="D30" s="30"/>
      <c r="E30" s="12"/>
    </row>
    <row r="31" spans="1:8" x14ac:dyDescent="0.35">
      <c r="A31" t="s">
        <v>38</v>
      </c>
      <c r="C31" s="56">
        <v>-9646</v>
      </c>
      <c r="D31" s="13">
        <v>-1000</v>
      </c>
      <c r="E31" s="13">
        <v>-31944</v>
      </c>
    </row>
    <row r="32" spans="1:8" x14ac:dyDescent="0.35">
      <c r="A32" t="s">
        <v>30</v>
      </c>
      <c r="C32" s="56">
        <v>-206153.94</v>
      </c>
      <c r="D32" s="13">
        <v>-188647</v>
      </c>
      <c r="E32" s="13">
        <v>-136706</v>
      </c>
    </row>
    <row r="33" spans="1:5" x14ac:dyDescent="0.35">
      <c r="A33" t="s">
        <v>31</v>
      </c>
      <c r="C33" s="57">
        <f>-C21</f>
        <v>-22049.699999999997</v>
      </c>
      <c r="D33" s="14">
        <f>-D21</f>
        <v>-17506.729999999996</v>
      </c>
      <c r="E33" s="14">
        <f>-E21</f>
        <v>-51941.33</v>
      </c>
    </row>
    <row r="34" spans="1:5" ht="13.9" x14ac:dyDescent="0.4">
      <c r="A34" s="7" t="s">
        <v>32</v>
      </c>
      <c r="B34" s="7"/>
      <c r="C34" s="58">
        <f>SUM(C31:C33)</f>
        <v>-237849.64</v>
      </c>
      <c r="D34" s="32">
        <f>SUM(D31:D33)</f>
        <v>-207153.72999999998</v>
      </c>
      <c r="E34" s="16">
        <f>SUM(E31:E33)</f>
        <v>-220591.33000000002</v>
      </c>
    </row>
    <row r="37" spans="1:5" x14ac:dyDescent="0.35">
      <c r="A37" s="43" t="s">
        <v>39</v>
      </c>
      <c r="B37" s="9"/>
    </row>
  </sheetData>
  <pageMargins left="0.7" right="0.7" top="0.75" bottom="0.312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875" defaultRowHeight="13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875" defaultRowHeight="13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Faoro, Bruno</dc:creator>
  <cp:lastModifiedBy>Bruno Faoro</cp:lastModifiedBy>
  <cp:lastPrinted>2017-05-29T14:09:47Z</cp:lastPrinted>
  <dcterms:created xsi:type="dcterms:W3CDTF">2015-05-30T12:33:26Z</dcterms:created>
  <dcterms:modified xsi:type="dcterms:W3CDTF">2017-09-01T04:14:43Z</dcterms:modified>
</cp:coreProperties>
</file>